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1"/>
  </bookViews>
  <sheets>
    <sheet name="CPI 1" sheetId="1" r:id="rId1"/>
    <sheet name="CPI 2" sheetId="2" r:id="rId2"/>
    <sheet name="CPI 3" sheetId="3" r:id="rId3"/>
    <sheet name="Sheet2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<sst xmlns="http://schemas.openxmlformats.org/spreadsheetml/2006/main" count="412" uniqueCount="191">
  <si>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</si>
  <si>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</si>
  <si>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</si>
  <si>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</si>
  <si>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</si>
  <si>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</si>
  <si>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</si>
  <si>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</si>
  <si>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</si>
  <si>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</si>
  <si>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</si>
  <si>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</si>
  <si>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</si>
  <si>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</si>
  <si>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</si>
  <si>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</si>
  <si>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</si>
  <si>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</si>
  <si>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</si>
  <si>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</si>
  <si>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</si>
  <si>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</si>
  <si>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</si>
  <si>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</si>
  <si>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</si>
  <si>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</si>
  <si>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</si>
  <si>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</si>
  <si>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</si>
  <si>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</si>
  <si>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</si>
  <si>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</si>
  <si>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</si>
  <si>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</si>
  <si>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</si>
  <si>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</si>
  <si>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</si>
  <si>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</si>
  <si>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</si>
  <si>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</si>
  <si>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</si>
  <si>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</si>
  <si>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</si>
  <si>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</si>
  <si>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</si>
  <si>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</si>
  <si>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</si>
  <si>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</si>
  <si>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</si>
  <si>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</si>
  <si>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</si>
  <si>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</si>
  <si>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</si>
  <si>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</si>
  <si>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</si>
  <si>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</si>
  <si>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</si>
  <si>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</si>
  <si>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</si>
  <si>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</si>
  <si>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</si>
  <si>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</si>
  <si>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</si>
  <si>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</si>
  <si>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</si>
  <si>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</si>
  <si>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</si>
  <si>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</si>
  <si>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</si>
  <si>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</si>
  <si>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</si>
  <si>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</si>
  <si>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</si>
  <si>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</si>
  <si>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</si>
  <si>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</si>
  <si>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</si>
  <si>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</si>
  <si>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</si>
  <si>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</si>
  <si>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</si>
  <si>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</si>
  <si>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</si>
  <si>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</si>
  <si>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</si>
  <si>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</si>
  <si>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</si>
  <si>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</si>
  <si>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</si>
  <si>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</si>
  <si>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</si>
  <si>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</si>
  <si>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</si>
  <si>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</si>
  <si>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</si>
  <si>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</si>
  <si>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</si>
  <si>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</si>
  <si>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</si>
  <si>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</si>
  <si>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</si>
  <si>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</si>
  <si>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</si>
  <si>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</si>
  <si>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</si>
  <si>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</si>
  <si>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</si>
  <si>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</si>
  <si>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</si>
  <si>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</si>
  <si>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</si>
  <si>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</si>
  <si>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</si>
  <si>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</si>
  <si>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</si>
  <si>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</si>
  <si>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</si>
  <si>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</si>
  <si>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</si>
  <si>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</si>
  <si>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</si>
  <si>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</si>
  <si>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</si>
  <si>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</si>
  <si>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</si>
  <si>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</si>
  <si>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</si>
  <si>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</si>
  <si>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</si>
  <si>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</si>
  <si>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</si>
  <si>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</si>
  <si>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</si>
  <si>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</si>
  <si>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</si>
  <si>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</si>
  <si>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</si>
  <si>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</si>
  <si>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</si>
  <si>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</si>
  <si>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</si>
  <si>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</si>
  <si>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</si>
  <si>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</si>
  <si>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</si>
  <si>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</si>
  <si>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</si>
  <si>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</si>
  <si>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</si>
  <si>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</si>
  <si>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</si>
  <si>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</si>
  <si>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</si>
  <si>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</si>
  <si>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</si>
  <si>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</si>
  <si>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</si>
  <si>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</si>
  <si>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</si>
  <si>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</si>
  <si>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</si>
  <si>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</si>
  <si>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</si>
  <si>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</si>
  <si>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</si>
  <si>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</si>
  <si>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</si>
  <si>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</si>
  <si>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</si>
  <si>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</si>
  <si>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</si>
  <si>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</si>
  <si>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</si>
  <si>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</si>
  <si>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>Food &amp; Non Alcoholic Beverages</t>
  </si>
  <si>
    <t>Alcoholic Beverages &amp; Tobacco</t>
  </si>
  <si>
    <t>Clothing &amp; Footwear</t>
  </si>
  <si>
    <t>Housing, Water, Electricity, Gas &amp; Other Fuels</t>
  </si>
  <si>
    <t>Furniture And Equipment</t>
  </si>
  <si>
    <t>Recreation And Culture</t>
  </si>
  <si>
    <t>Restaurants And Hotels</t>
  </si>
  <si>
    <t>Miscellaneous Goods And Services</t>
  </si>
  <si>
    <t>All  Items</t>
  </si>
  <si>
    <t xml:space="preserve">Inflation Rate (%) Monthly   </t>
  </si>
  <si>
    <t>Consumer Price Index  (Jul 2020=100)</t>
  </si>
  <si>
    <t>Blended Consumer Price Index  (Jul 2020=100)</t>
  </si>
  <si>
    <t>Mean Month on Month rate of Inflation from Jan to Dec 2020</t>
  </si>
  <si>
    <t xml:space="preserve">Jan </t>
  </si>
  <si>
    <t>Change in % from Jan  21 to Feb 21</t>
  </si>
  <si>
    <t>Change in % from Feb 20 to Feb 21</t>
  </si>
  <si>
    <t>Mean Month on Month rate of Inflation from Jan to Feb 2021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</si>
</sst>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0_-;\-* #,##0.000_-;_-* &quot;-&quot;??_-;_-@_-"/>
    <numFmt numFmtId="169" formatCode="_-* #,##0_-;\-* #,##0_-;_-* &quot;-&quot;??_-;_-@_-"/>
    <numFmt numFmtId="170" formatCode="_ * #,##0_ ;_ * \-#,##0_ ;_ * &quot;-&quot;??_ ;_ @_ "/>
    <numFmt numFmtId="171" formatCode="_-* #,##0.0000000_-;\-* #,##0.0000000_-;_-* &quot;-&quot;??_-;_-@_-"/>
    <numFmt numFmtId="172" formatCode="_-* #,##0.00000000_-;\-* #,##0.00000000_-;_-* &quot;-&quot;??_-;_-@_-"/>
    <numFmt numFmtId="173" formatCode="_-* #,##0.0000000000_-;\-* #,##0.0000000000_-;_-* &quot;-&quot;??_-;_-@_-"/>
    <numFmt numFmtId="174" formatCode="_-* #,##0.00_-;_-* #,##0.00\-;_-* &quot;-&quot;??_-;_-@_-"/>
    <numFmt numFmtId="175" formatCode="#,##0.0"/>
    <numFmt numFmtId="176" formatCode="0.000"/>
    <numFmt numFmtId="177" formatCode="0.00000"/>
    <numFmt numFmtId="178" formatCode="0.0"/>
    <numFmt numFmtId="179" formatCode="_-* #,##0.0_-;\-* #,##0.0_-;_-* &quot;-&quot;??_-;_-@_-"/>
    <numFmt numFmtId="180" formatCode="[$-409]d\-mmm\-yy;@"/>
    <numFmt numFmtId="181" formatCode="#,##0.000"/>
    <numFmt numFmtId="182" formatCode="#,##0.00000"/>
    <numFmt numFmtId="183" formatCode="#,##0.000000"/>
    <numFmt numFmtId="184" formatCode="0.0E+00"/>
    <numFmt numFmtId="185" formatCode="#,##0.0000"/>
    <numFmt numFmtId="186" formatCode="0.0000"/>
    <numFmt numFmtId="187" formatCode="0.000000E+00"/>
    <numFmt numFmtId="188" formatCode="0.0000000E+00"/>
    <numFmt numFmtId="189" formatCode="#,##0.0000000"/>
    <numFmt numFmtId="190" formatCode="#,##0.000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E+00"/>
    <numFmt numFmtId="197" formatCode="0.0000000"/>
    <numFmt numFmtId="198" formatCode="0.00000000"/>
    <numFmt numFmtId="199" formatCode="_(* #,##0.0000000_);_(* \(#,##0.0000000\);_(* &quot;-&quot;???????_);_(@_)"/>
    <numFmt numFmtId="200" formatCode="0.0000000000"/>
    <numFmt numFmtId="201" formatCode="0.0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0.00000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6" applyNumberFormat="1" applyFont="1" applyAlignment="1">
      <alignment horizontal="center"/>
    </xf>
    <xf numFmtId="175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5" fontId="3" fillId="0" borderId="0" xfId="66" applyNumberFormat="1" applyFont="1" applyAlignment="1">
      <alignment horizontal="center" vertical="center"/>
    </xf>
    <xf numFmtId="175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175" fontId="9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75" fontId="15" fillId="0" borderId="11" xfId="66" applyNumberFormat="1" applyFont="1" applyBorder="1" applyAlignment="1">
      <alignment horizontal="center"/>
    </xf>
    <xf numFmtId="175" fontId="16" fillId="0" borderId="11" xfId="66" applyNumberFormat="1" applyFont="1" applyBorder="1" applyAlignment="1">
      <alignment horizontal="right"/>
    </xf>
    <xf numFmtId="175" fontId="14" fillId="0" borderId="11" xfId="66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175" fontId="16" fillId="0" borderId="0" xfId="66" applyNumberFormat="1" applyFont="1" applyAlignment="1">
      <alignment horizontal="center"/>
    </xf>
    <xf numFmtId="175" fontId="16" fillId="0" borderId="0" xfId="66" applyNumberFormat="1" applyFont="1" applyAlignment="1">
      <alignment horizontal="right"/>
    </xf>
    <xf numFmtId="0" fontId="18" fillId="0" borderId="0" xfId="229" applyFont="1" applyBorder="1" applyAlignment="1">
      <alignment horizontal="left" indent="1"/>
      <protection/>
    </xf>
    <xf numFmtId="0" fontId="13" fillId="0" borderId="0" xfId="229" applyFont="1" applyBorder="1">
      <alignment/>
      <protection/>
    </xf>
    <xf numFmtId="0" fontId="19" fillId="0" borderId="0" xfId="229" applyFont="1">
      <alignment/>
      <protection/>
    </xf>
    <xf numFmtId="0" fontId="19" fillId="0" borderId="0" xfId="229" applyFont="1" applyAlignment="1">
      <alignment horizontal="center"/>
      <protection/>
    </xf>
    <xf numFmtId="43" fontId="13" fillId="0" borderId="0" xfId="124" applyFont="1" applyBorder="1" applyAlignment="1">
      <alignment horizontal="center" vertical="top" wrapText="1"/>
    </xf>
    <xf numFmtId="17" fontId="13" fillId="0" borderId="0" xfId="124" applyNumberFormat="1" applyFont="1" applyBorder="1" applyAlignment="1">
      <alignment horizontal="center" vertical="top" wrapText="1"/>
    </xf>
    <xf numFmtId="2" fontId="20" fillId="0" borderId="0" xfId="143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2" fontId="21" fillId="0" borderId="0" xfId="143" applyNumberFormat="1" applyFont="1" applyFill="1" applyAlignment="1">
      <alignment horizontal="right"/>
      <protection/>
    </xf>
    <xf numFmtId="0" fontId="73" fillId="0" borderId="0" xfId="0" applyFont="1" applyAlignment="1">
      <alignment/>
    </xf>
    <xf numFmtId="171" fontId="74" fillId="0" borderId="0" xfId="68" applyNumberFormat="1" applyFont="1" applyFill="1" applyAlignment="1">
      <alignment horizontal="right"/>
    </xf>
    <xf numFmtId="171" fontId="74" fillId="0" borderId="0" xfId="68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171" fontId="75" fillId="0" borderId="0" xfId="68" applyNumberFormat="1" applyFont="1" applyFill="1" applyBorder="1" applyAlignment="1">
      <alignment horizontal="right"/>
    </xf>
    <xf numFmtId="171" fontId="74" fillId="0" borderId="0" xfId="68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2" fontId="21" fillId="0" borderId="0" xfId="143" applyNumberFormat="1" applyFont="1" applyFill="1" applyAlignment="1">
      <alignment horizontal="right" vertical="top"/>
      <protection/>
    </xf>
    <xf numFmtId="171" fontId="20" fillId="0" borderId="0" xfId="68" applyNumberFormat="1" applyFont="1" applyFill="1" applyBorder="1" applyAlignment="1">
      <alignment horizontal="right"/>
    </xf>
    <xf numFmtId="171" fontId="21" fillId="0" borderId="0" xfId="68" applyNumberFormat="1" applyFont="1" applyFill="1" applyBorder="1" applyAlignment="1">
      <alignment horizontal="right"/>
    </xf>
    <xf numFmtId="43" fontId="73" fillId="0" borderId="0" xfId="0" applyNumberFormat="1" applyFont="1" applyAlignment="1">
      <alignment/>
    </xf>
    <xf numFmtId="43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175" fontId="16" fillId="0" borderId="0" xfId="66" applyNumberFormat="1" applyFont="1" applyBorder="1" applyAlignment="1">
      <alignment horizontal="right"/>
    </xf>
    <xf numFmtId="175" fontId="14" fillId="0" borderId="0" xfId="66" applyNumberFormat="1" applyFont="1" applyBorder="1" applyAlignment="1">
      <alignment horizontal="center"/>
    </xf>
    <xf numFmtId="0" fontId="20" fillId="0" borderId="0" xfId="143" applyFont="1" applyFill="1">
      <alignment/>
      <protection/>
    </xf>
    <xf numFmtId="2" fontId="20" fillId="0" borderId="0" xfId="143" applyNumberFormat="1" applyFont="1" applyFill="1">
      <alignment/>
      <protection/>
    </xf>
    <xf numFmtId="0" fontId="14" fillId="0" borderId="0" xfId="0" applyFont="1" applyBorder="1" applyAlignment="1">
      <alignment/>
    </xf>
    <xf numFmtId="175" fontId="15" fillId="0" borderId="0" xfId="66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16" fillId="0" borderId="0" xfId="66" applyNumberFormat="1" applyFont="1" applyAlignment="1">
      <alignment horizontal="right"/>
    </xf>
    <xf numFmtId="4" fontId="16" fillId="0" borderId="0" xfId="66" applyNumberFormat="1" applyFont="1" applyAlignment="1">
      <alignment horizontal="center"/>
    </xf>
    <xf numFmtId="2" fontId="73" fillId="0" borderId="0" xfId="0" applyNumberFormat="1" applyFont="1" applyAlignment="1">
      <alignment/>
    </xf>
    <xf numFmtId="0" fontId="19" fillId="0" borderId="0" xfId="229" applyFont="1" applyFill="1">
      <alignment/>
      <protection/>
    </xf>
    <xf numFmtId="0" fontId="73" fillId="0" borderId="0" xfId="0" applyFont="1" applyFill="1" applyAlignment="1">
      <alignment/>
    </xf>
    <xf numFmtId="175" fontId="23" fillId="0" borderId="0" xfId="66" applyNumberFormat="1" applyFont="1" applyBorder="1" applyAlignment="1">
      <alignment horizontal="right"/>
    </xf>
    <xf numFmtId="183" fontId="3" fillId="0" borderId="0" xfId="66" applyNumberFormat="1" applyFont="1" applyAlignment="1">
      <alignment horizontal="center"/>
    </xf>
    <xf numFmtId="2" fontId="22" fillId="0" borderId="0" xfId="0" applyNumberFormat="1" applyFont="1" applyAlignment="1">
      <alignment/>
    </xf>
    <xf numFmtId="176" fontId="73" fillId="0" borderId="0" xfId="0" applyNumberFormat="1" applyFont="1" applyAlignment="1">
      <alignment/>
    </xf>
    <xf numFmtId="177" fontId="73" fillId="0" borderId="0" xfId="0" applyNumberFormat="1" applyFont="1" applyAlignment="1">
      <alignment horizontal="right"/>
    </xf>
    <xf numFmtId="177" fontId="20" fillId="0" borderId="0" xfId="143" applyNumberFormat="1" applyFont="1" applyFill="1" applyAlignment="1">
      <alignment horizontal="right"/>
      <protection/>
    </xf>
    <xf numFmtId="2" fontId="20" fillId="0" borderId="0" xfId="143" applyNumberFormat="1" applyFont="1" applyFill="1" applyAlignment="1">
      <alignment horizontal="center"/>
      <protection/>
    </xf>
    <xf numFmtId="2" fontId="21" fillId="0" borderId="0" xfId="143" applyNumberFormat="1" applyFont="1" applyFill="1" applyAlignment="1">
      <alignment horizontal="center"/>
      <protection/>
    </xf>
    <xf numFmtId="0" fontId="19" fillId="0" borderId="0" xfId="229" applyFont="1" applyFill="1" applyAlignment="1">
      <alignment horizontal="center"/>
      <protection/>
    </xf>
    <xf numFmtId="177" fontId="20" fillId="0" borderId="0" xfId="143" applyNumberFormat="1" applyFont="1" applyFill="1" applyAlignment="1">
      <alignment horizontal="center"/>
      <protection/>
    </xf>
    <xf numFmtId="177" fontId="73" fillId="0" borderId="0" xfId="0" applyNumberFormat="1" applyFont="1" applyAlignment="1">
      <alignment horizontal="center"/>
    </xf>
    <xf numFmtId="0" fontId="73" fillId="0" borderId="0" xfId="0" applyFont="1" applyFill="1" applyAlignment="1">
      <alignment horizontal="center"/>
    </xf>
    <xf numFmtId="0" fontId="24" fillId="0" borderId="0" xfId="143" applyFont="1" applyFill="1">
      <alignment/>
      <protection/>
    </xf>
    <xf numFmtId="0" fontId="8" fillId="0" borderId="0" xfId="143" applyFont="1" applyFill="1">
      <alignment/>
      <protection/>
    </xf>
    <xf numFmtId="0" fontId="24" fillId="0" borderId="0" xfId="229" applyFont="1" applyAlignment="1">
      <alignment horizontal="center"/>
      <protection/>
    </xf>
    <xf numFmtId="43" fontId="8" fillId="0" borderId="0" xfId="124" applyFont="1" applyBorder="1" applyAlignment="1">
      <alignment horizontal="center" vertical="top" wrapText="1"/>
    </xf>
    <xf numFmtId="17" fontId="8" fillId="0" borderId="0" xfId="124" applyNumberFormat="1" applyFont="1" applyBorder="1" applyAlignment="1">
      <alignment horizontal="center" vertical="top" wrapText="1"/>
    </xf>
    <xf numFmtId="2" fontId="25" fillId="0" borderId="0" xfId="143" applyNumberFormat="1" applyFont="1" applyFill="1" applyAlignment="1">
      <alignment horizontal="right"/>
      <protection/>
    </xf>
    <xf numFmtId="2" fontId="26" fillId="0" borderId="0" xfId="143" applyNumberFormat="1" applyFont="1" applyFill="1" applyAlignment="1">
      <alignment horizontal="right"/>
      <protection/>
    </xf>
    <xf numFmtId="43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43" fontId="13" fillId="0" borderId="0" xfId="124" applyFont="1" applyBorder="1" applyAlignment="1">
      <alignment horizontal="center" vertical="top" wrapText="1"/>
    </xf>
    <xf numFmtId="0" fontId="13" fillId="0" borderId="0" xfId="229" applyFont="1" applyFill="1" applyBorder="1" applyAlignment="1">
      <alignment horizontal="center" vertical="top" wrapText="1"/>
      <protection/>
    </xf>
    <xf numFmtId="175" fontId="9" fillId="0" borderId="0" xfId="66" applyNumberFormat="1" applyFont="1" applyAlignment="1">
      <alignment horizontal="right"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33" sqref="P33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8" width="9.28125" style="9" bestFit="1" customWidth="1"/>
    <col min="19" max="16384" width="9.140625" style="9" customWidth="1"/>
  </cols>
  <sheetData>
    <row r="1" spans="1:17" s="14" customFormat="1" ht="30">
      <c r="A1" s="10" t="s">
        <v>185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16:17" ht="12.75">
      <c r="P6" s="28"/>
      <c r="Q6" s="28"/>
    </row>
    <row r="7" spans="1:17" ht="12.75">
      <c r="A7" s="5">
        <v>2019</v>
      </c>
      <c r="B7" s="26" t="s">
        <v>138</v>
      </c>
      <c r="C7" s="27">
        <v>11.447315331741528</v>
      </c>
      <c r="D7" s="27">
        <v>15.367764315226715</v>
      </c>
      <c r="E7" s="27">
        <v>12.567711649769041</v>
      </c>
      <c r="F7" s="27">
        <v>39.65431626829695</v>
      </c>
      <c r="G7" s="27">
        <v>12.948771625748837</v>
      </c>
      <c r="H7" s="27">
        <v>29.588670929300342</v>
      </c>
      <c r="I7" s="27">
        <v>13.997348836061905</v>
      </c>
      <c r="J7" s="27">
        <v>6.164412321241369</v>
      </c>
      <c r="K7" s="27">
        <v>13.67756243546986</v>
      </c>
      <c r="L7" s="27">
        <v>41.29212415325277</v>
      </c>
      <c r="M7" s="27">
        <v>24.33875856751327</v>
      </c>
      <c r="N7" s="27">
        <v>10.706382340272807</v>
      </c>
      <c r="O7" s="27">
        <v>15.385553806630018</v>
      </c>
      <c r="P7" s="28"/>
      <c r="Q7" s="28"/>
    </row>
    <row r="8" spans="2:17" ht="12.75">
      <c r="B8" s="26" t="s">
        <v>139</v>
      </c>
      <c r="C8" s="27">
        <v>13.471068765435065</v>
      </c>
      <c r="D8" s="27">
        <v>17.51179639353804</v>
      </c>
      <c r="E8" s="27">
        <v>15.134207853472981</v>
      </c>
      <c r="F8" s="27">
        <v>38.617350049683985</v>
      </c>
      <c r="G8" s="27">
        <v>15.282427572330006</v>
      </c>
      <c r="H8" s="27">
        <v>32.08573099486596</v>
      </c>
      <c r="I8" s="27">
        <v>15.509876381416317</v>
      </c>
      <c r="J8" s="27">
        <v>6.2953076092645714</v>
      </c>
      <c r="K8" s="27">
        <v>16.749618034962484</v>
      </c>
      <c r="L8" s="27">
        <v>44.22064962010667</v>
      </c>
      <c r="M8" s="27">
        <v>27.141061497046252</v>
      </c>
      <c r="N8" s="27">
        <v>13.520038441488055</v>
      </c>
      <c r="O8" s="27">
        <v>17.08616790660922</v>
      </c>
      <c r="P8" s="28">
        <f aca="true" t="shared" si="0" ref="P8:P13">O8/O7*100-100</f>
        <v>11.053317425898342</v>
      </c>
      <c r="Q8" s="28"/>
    </row>
    <row r="9" spans="2:16" ht="12.75">
      <c r="B9" s="26" t="s">
        <v>140</v>
      </c>
      <c r="C9" s="7">
        <v>15.64998756509193</v>
      </c>
      <c r="D9" s="7">
        <v>19.657593205381545</v>
      </c>
      <c r="E9" s="7">
        <v>16.102124162969393</v>
      </c>
      <c r="F9" s="7">
        <v>43.545844407382106</v>
      </c>
      <c r="G9" s="7">
        <v>16.174164275715974</v>
      </c>
      <c r="H9" s="7">
        <v>30.041967329465287</v>
      </c>
      <c r="I9" s="7">
        <v>19.58161753586862</v>
      </c>
      <c r="J9" s="7">
        <v>9.224306427205896</v>
      </c>
      <c r="K9" s="7">
        <v>18.149142878572892</v>
      </c>
      <c r="L9" s="7">
        <v>45.48099787580048</v>
      </c>
      <c r="M9" s="7">
        <v>27.741812556967176</v>
      </c>
      <c r="N9" s="7">
        <v>14.695267721692925</v>
      </c>
      <c r="O9" s="27">
        <v>19.46752291353652</v>
      </c>
      <c r="P9" s="28">
        <f t="shared" si="0"/>
        <v>13.937326496751524</v>
      </c>
    </row>
    <row r="10" spans="2:16" ht="12.75">
      <c r="B10" s="26" t="s">
        <v>141</v>
      </c>
      <c r="C10" s="7">
        <v>18.272171910492215</v>
      </c>
      <c r="D10" s="7">
        <v>20.9109998083537</v>
      </c>
      <c r="E10" s="7">
        <v>17.742863878972205</v>
      </c>
      <c r="F10" s="7">
        <v>43.25392186976642</v>
      </c>
      <c r="G10" s="7">
        <v>18.02296605881451</v>
      </c>
      <c r="H10" s="7">
        <v>30.484583399301673</v>
      </c>
      <c r="I10" s="7">
        <v>21.637826760794805</v>
      </c>
      <c r="J10" s="7">
        <v>9.341972659006947</v>
      </c>
      <c r="K10" s="7">
        <v>20.776026799291692</v>
      </c>
      <c r="L10" s="7">
        <v>43.859078363266484</v>
      </c>
      <c r="M10" s="7">
        <v>24.681387057249935</v>
      </c>
      <c r="N10" s="7">
        <v>16.475845132645684</v>
      </c>
      <c r="O10" s="27">
        <v>21.190994741726314</v>
      </c>
      <c r="P10" s="28">
        <f t="shared" si="0"/>
        <v>8.853061767768097</v>
      </c>
    </row>
    <row r="11" spans="2:16" ht="12.75">
      <c r="B11" s="26" t="s">
        <v>142</v>
      </c>
      <c r="C11" s="7">
        <v>27.045596970358748</v>
      </c>
      <c r="D11" s="7">
        <v>29.060930768052852</v>
      </c>
      <c r="E11" s="7">
        <v>24.09722795882803</v>
      </c>
      <c r="F11" s="7">
        <v>63.087284227116136</v>
      </c>
      <c r="G11" s="7">
        <v>23.75063411603704</v>
      </c>
      <c r="H11" s="7">
        <v>36.025517065418086</v>
      </c>
      <c r="I11" s="7">
        <v>27.100483042832014</v>
      </c>
      <c r="J11" s="7">
        <v>9.738240554870249</v>
      </c>
      <c r="K11" s="7">
        <v>26.667070856503226</v>
      </c>
      <c r="L11" s="7">
        <v>44.76114717033822</v>
      </c>
      <c r="M11" s="7">
        <v>30.65727440864342</v>
      </c>
      <c r="N11" s="7">
        <v>20.751360547263868</v>
      </c>
      <c r="O11" s="27">
        <v>29.279610076114814</v>
      </c>
      <c r="P11" s="28">
        <f t="shared" si="0"/>
        <v>38.17005965492285</v>
      </c>
    </row>
    <row r="12" spans="2:16" ht="12.75">
      <c r="B12" s="26" t="s">
        <v>143</v>
      </c>
      <c r="C12" s="7">
        <v>32.85538613436171</v>
      </c>
      <c r="D12" s="7">
        <v>33.015943349176645</v>
      </c>
      <c r="E12" s="7">
        <v>27.577620577779</v>
      </c>
      <c r="F12" s="7">
        <v>64.26139069456768</v>
      </c>
      <c r="G12" s="7">
        <v>26.520100298654423</v>
      </c>
      <c r="H12" s="7">
        <v>37.936643159562465</v>
      </c>
      <c r="I12" s="7">
        <v>28.832647489216694</v>
      </c>
      <c r="J12" s="7">
        <v>10.706478445489308</v>
      </c>
      <c r="K12" s="7">
        <v>30.75938428135661</v>
      </c>
      <c r="L12" s="7">
        <v>51.35387120678965</v>
      </c>
      <c r="M12" s="7">
        <v>39.42115655231536</v>
      </c>
      <c r="N12" s="7">
        <v>24.19804872900526</v>
      </c>
      <c r="O12" s="27">
        <v>33.230007109094245</v>
      </c>
      <c r="P12" s="28">
        <f t="shared" si="0"/>
        <v>13.491972819002854</v>
      </c>
    </row>
    <row r="13" spans="2:16" ht="12.75">
      <c r="B13" s="26" t="s">
        <v>124</v>
      </c>
      <c r="C13" s="7">
        <v>37.96948863242909</v>
      </c>
      <c r="D13" s="7">
        <v>35.921070204151405</v>
      </c>
      <c r="E13" s="7">
        <v>30.46509529013161</v>
      </c>
      <c r="F13" s="7">
        <v>69.63279110149313</v>
      </c>
      <c r="G13" s="7">
        <v>29.470920341095518</v>
      </c>
      <c r="H13" s="7">
        <v>39.81214146913257</v>
      </c>
      <c r="I13" s="7">
        <v>31.71111817200776</v>
      </c>
      <c r="J13" s="7">
        <v>10.790326255778991</v>
      </c>
      <c r="K13" s="7">
        <v>31.947128485437776</v>
      </c>
      <c r="L13" s="7">
        <v>51.131972244385075</v>
      </c>
      <c r="M13" s="7">
        <v>43.106901113200074</v>
      </c>
      <c r="N13" s="7">
        <v>29.052193119048837</v>
      </c>
      <c r="O13" s="27">
        <v>37.22667417440866</v>
      </c>
      <c r="P13" s="28">
        <f t="shared" si="0"/>
        <v>12.027283208797826</v>
      </c>
    </row>
    <row r="14" ht="12.75">
      <c r="O14" s="27"/>
    </row>
    <row r="15" spans="1:16" ht="12.75">
      <c r="A15" s="5">
        <v>2020</v>
      </c>
      <c r="B15" s="26" t="s">
        <v>125</v>
      </c>
      <c r="C15" s="7">
        <v>38.892616186942305</v>
      </c>
      <c r="D15" s="7">
        <v>36.24713164215808</v>
      </c>
      <c r="E15" s="7">
        <v>31.508430207911598</v>
      </c>
      <c r="F15" s="7">
        <v>69.97024297583417</v>
      </c>
      <c r="G15" s="7">
        <v>29.773230760984383</v>
      </c>
      <c r="H15" s="7">
        <v>40.63624372707567</v>
      </c>
      <c r="I15" s="7">
        <v>32.25856118935266</v>
      </c>
      <c r="J15" s="7">
        <v>10.85793921710459</v>
      </c>
      <c r="K15" s="7">
        <v>32.12065672513017</v>
      </c>
      <c r="L15" s="7">
        <v>55.891399373414856</v>
      </c>
      <c r="M15" s="7">
        <v>44.52053931353614</v>
      </c>
      <c r="N15" s="7">
        <v>29.256430067704418</v>
      </c>
      <c r="O15" s="27">
        <v>37.91130802952422</v>
      </c>
      <c r="P15" s="8">
        <f>O15/O13*100-100</f>
        <v>1.8390948702750762</v>
      </c>
    </row>
    <row r="16" spans="2:16" ht="12.75">
      <c r="B16" s="26" t="s">
        <v>129</v>
      </c>
      <c r="C16" s="7">
        <v>41.226611707087294</v>
      </c>
      <c r="D16" s="7">
        <v>38.15159600777454</v>
      </c>
      <c r="E16" s="7">
        <v>34.13701266539413</v>
      </c>
      <c r="F16" s="7">
        <v>69.87592639499715</v>
      </c>
      <c r="G16" s="7">
        <v>31.492673366543965</v>
      </c>
      <c r="H16" s="7">
        <v>41.92183626148673</v>
      </c>
      <c r="I16" s="7">
        <v>34.24913871162146</v>
      </c>
      <c r="J16" s="7">
        <v>33.658249652828495</v>
      </c>
      <c r="K16" s="7">
        <v>35.80256745012881</v>
      </c>
      <c r="L16" s="7">
        <v>99.56809844924882</v>
      </c>
      <c r="M16" s="7">
        <v>43.37744378687145</v>
      </c>
      <c r="N16" s="7">
        <v>35.946911981758134</v>
      </c>
      <c r="O16" s="27">
        <v>42.32800004834318</v>
      </c>
      <c r="P16" s="8">
        <f aca="true" t="shared" si="1" ref="P16:P21">O16/O15*100-100</f>
        <v>11.650064976337319</v>
      </c>
    </row>
    <row r="17" spans="2:16" ht="12.75">
      <c r="B17" s="26" t="s">
        <v>132</v>
      </c>
      <c r="C17" s="7">
        <v>48.132396398660696</v>
      </c>
      <c r="D17" s="7">
        <v>48.67638214217118</v>
      </c>
      <c r="E17" s="7">
        <v>45.92006565661647</v>
      </c>
      <c r="F17" s="7">
        <v>87.66780359092107</v>
      </c>
      <c r="G17" s="7">
        <v>40.754924126828065</v>
      </c>
      <c r="H17" s="7">
        <v>51.78508018738009</v>
      </c>
      <c r="I17" s="7">
        <v>39.7826763939154</v>
      </c>
      <c r="J17" s="7">
        <v>35.16633024123961</v>
      </c>
      <c r="K17" s="7">
        <v>52.954445535802236</v>
      </c>
      <c r="L17" s="7">
        <v>98.1805163140744</v>
      </c>
      <c r="M17" s="7">
        <v>46.078202460075</v>
      </c>
      <c r="N17" s="7">
        <v>42.63949615144527</v>
      </c>
      <c r="O17" s="27">
        <v>50.60482127319326</v>
      </c>
      <c r="P17" s="8">
        <f t="shared" si="1"/>
        <v>19.554009675385203</v>
      </c>
    </row>
    <row r="18" spans="2:16" ht="12.75">
      <c r="B18" s="26" t="s">
        <v>136</v>
      </c>
      <c r="C18" s="7">
        <v>61.255308964144845</v>
      </c>
      <c r="D18" s="7">
        <v>60.01636468946322</v>
      </c>
      <c r="E18" s="7">
        <v>51.27574153875576</v>
      </c>
      <c r="F18" s="7">
        <v>86.38766475765442</v>
      </c>
      <c r="G18" s="7">
        <v>49.091762401299604</v>
      </c>
      <c r="H18" s="7">
        <v>58.20787894172425</v>
      </c>
      <c r="I18" s="7">
        <v>42.10057062103491</v>
      </c>
      <c r="J18" s="7">
        <v>35.82212749796525</v>
      </c>
      <c r="K18" s="7">
        <v>56.98882847108813</v>
      </c>
      <c r="L18" s="7">
        <v>98.45220854836273</v>
      </c>
      <c r="M18" s="7">
        <v>52.96183304100763</v>
      </c>
      <c r="N18" s="7">
        <v>48.227339290825846</v>
      </c>
      <c r="O18" s="27">
        <v>58.33202000609144</v>
      </c>
      <c r="P18" s="8">
        <f t="shared" si="1"/>
        <v>15.269688813210934</v>
      </c>
    </row>
    <row r="19" spans="2:16" ht="12.75">
      <c r="B19" s="26" t="s">
        <v>137</v>
      </c>
      <c r="C19" s="7">
        <v>69.77502786382786</v>
      </c>
      <c r="D19" s="7">
        <v>75.40877251724548</v>
      </c>
      <c r="E19" s="7">
        <v>59.326918325763</v>
      </c>
      <c r="F19" s="7">
        <v>91.62183186391124</v>
      </c>
      <c r="G19" s="7">
        <v>59.123772750242814</v>
      </c>
      <c r="H19" s="7">
        <v>62.72197017814303</v>
      </c>
      <c r="I19" s="7">
        <v>49.8632075302712</v>
      </c>
      <c r="J19" s="7">
        <v>37.145361922655425</v>
      </c>
      <c r="K19" s="7">
        <v>62.513786695881585</v>
      </c>
      <c r="L19" s="7">
        <v>98.16097035091725</v>
      </c>
      <c r="M19" s="7">
        <v>63.319090504687615</v>
      </c>
      <c r="N19" s="7">
        <v>57.81957238566812</v>
      </c>
      <c r="O19" s="27">
        <v>66.22654846821077</v>
      </c>
      <c r="P19" s="8">
        <f t="shared" si="1"/>
        <v>13.533782065656098</v>
      </c>
    </row>
    <row r="20" spans="2:17" ht="12.75">
      <c r="B20" s="26" t="s">
        <v>138</v>
      </c>
      <c r="C20" s="7">
        <v>95.4514295166818</v>
      </c>
      <c r="D20" s="7">
        <v>98.53705100089822</v>
      </c>
      <c r="E20" s="7">
        <v>86.52618360087268</v>
      </c>
      <c r="F20" s="7">
        <v>96.07082606333204</v>
      </c>
      <c r="G20" s="7">
        <v>79.46462131369071</v>
      </c>
      <c r="H20" s="7">
        <v>83.11406617140831</v>
      </c>
      <c r="I20" s="7">
        <v>63.108216015013824</v>
      </c>
      <c r="J20" s="7">
        <v>45.640447233229246</v>
      </c>
      <c r="K20" s="7">
        <v>86.81679259691806</v>
      </c>
      <c r="L20" s="7">
        <v>99.49101186906816</v>
      </c>
      <c r="M20" s="7">
        <v>77.3126599003537</v>
      </c>
      <c r="N20" s="7">
        <v>75.9868991974669</v>
      </c>
      <c r="O20" s="27">
        <v>85.7260044692448</v>
      </c>
      <c r="P20" s="8">
        <f t="shared" si="1"/>
        <v>29.443563724891874</v>
      </c>
      <c r="Q20" s="7">
        <f aca="true" t="shared" si="2" ref="Q20:Q25">O20/O7*100-100</f>
        <v>457.185042193953</v>
      </c>
    </row>
    <row r="21" spans="2:17" ht="12.75">
      <c r="B21" s="26" t="s">
        <v>139</v>
      </c>
      <c r="C21" s="7">
        <v>99.99999999999976</v>
      </c>
      <c r="D21" s="7">
        <v>99.99999999999991</v>
      </c>
      <c r="E21" s="7">
        <v>99.99999999999967</v>
      </c>
      <c r="F21" s="7">
        <v>100.00000000000013</v>
      </c>
      <c r="G21" s="7">
        <v>99.99999999999973</v>
      </c>
      <c r="H21" s="7">
        <v>99.99999999999984</v>
      </c>
      <c r="I21" s="7">
        <v>99.99999999999996</v>
      </c>
      <c r="J21" s="7">
        <v>100.00000000000001</v>
      </c>
      <c r="K21" s="7">
        <v>100.00000000000031</v>
      </c>
      <c r="L21" s="7">
        <v>100.00000000000007</v>
      </c>
      <c r="M21" s="7">
        <v>100.00000000000011</v>
      </c>
      <c r="N21" s="7">
        <v>99.99999999999996</v>
      </c>
      <c r="O21" s="27">
        <v>99.9999999999999</v>
      </c>
      <c r="P21" s="8">
        <f t="shared" si="1"/>
        <v>16.650718319522355</v>
      </c>
      <c r="Q21" s="7">
        <f t="shared" si="2"/>
        <v>485.2687422164347</v>
      </c>
    </row>
    <row r="22" spans="2:17" ht="12.75">
      <c r="B22" s="26" t="s">
        <v>140</v>
      </c>
      <c r="C22" s="7">
        <v>99.72976606166613</v>
      </c>
      <c r="D22" s="7">
        <v>95.73355506066106</v>
      </c>
      <c r="E22" s="7">
        <v>100.31046654106271</v>
      </c>
      <c r="F22" s="7">
        <v>100.59473409349731</v>
      </c>
      <c r="G22" s="7">
        <v>100.09914635901494</v>
      </c>
      <c r="H22" s="7">
        <v>99.71632988568082</v>
      </c>
      <c r="I22" s="7">
        <v>101.27693515290952</v>
      </c>
      <c r="J22" s="7">
        <v>137.0488015707657</v>
      </c>
      <c r="K22" s="7">
        <v>96.11252092288134</v>
      </c>
      <c r="L22" s="7">
        <v>103.6881823196886</v>
      </c>
      <c r="M22" s="7">
        <v>99.32865130388146</v>
      </c>
      <c r="N22" s="7">
        <v>105.75102255979361</v>
      </c>
      <c r="O22" s="27">
        <v>101.40908935295539</v>
      </c>
      <c r="P22" s="8">
        <f>O22/O21*100-100</f>
        <v>1.4090893529554904</v>
      </c>
      <c r="Q22" s="7">
        <f t="shared" si="2"/>
        <v>420.9141902817114</v>
      </c>
    </row>
    <row r="23" spans="2:17" ht="12.75">
      <c r="B23" s="26" t="s">
        <v>141</v>
      </c>
      <c r="C23" s="7">
        <v>99.93439427200794</v>
      </c>
      <c r="D23" s="7">
        <v>95.98412235722064</v>
      </c>
      <c r="E23" s="7">
        <v>99.85678327478634</v>
      </c>
      <c r="F23" s="7">
        <v>101.17827953139611</v>
      </c>
      <c r="G23" s="7">
        <v>96.92396376847128</v>
      </c>
      <c r="H23" s="7">
        <v>99.07432895768261</v>
      </c>
      <c r="I23" s="7">
        <v>96.32677687562905</v>
      </c>
      <c r="J23" s="7">
        <v>143.02401686111915</v>
      </c>
      <c r="K23" s="7">
        <v>96.27860318201556</v>
      </c>
      <c r="L23" s="7">
        <v>103.13553044384273</v>
      </c>
      <c r="M23" s="7">
        <v>96.51292717585557</v>
      </c>
      <c r="N23" s="7">
        <v>102.46486223935352</v>
      </c>
      <c r="O23" s="7">
        <v>100.93044602918263</v>
      </c>
      <c r="P23" s="8">
        <f>O23/O22*100-100</f>
        <v>-0.4719925273234935</v>
      </c>
      <c r="Q23" s="7">
        <f t="shared" si="2"/>
        <v>376.28932600528026</v>
      </c>
    </row>
    <row r="24" spans="2:17" ht="12.75">
      <c r="B24" s="26" t="s">
        <v>142</v>
      </c>
      <c r="C24" s="7">
        <v>100.98482292431481</v>
      </c>
      <c r="D24" s="7">
        <v>95.32470604167551</v>
      </c>
      <c r="E24" s="7">
        <v>97.24601516885497</v>
      </c>
      <c r="F24" s="7">
        <v>105.94044097676894</v>
      </c>
      <c r="G24" s="7">
        <v>93.15900256728816</v>
      </c>
      <c r="H24" s="7">
        <v>99.00960134094827</v>
      </c>
      <c r="I24" s="7">
        <v>96.6773078672442</v>
      </c>
      <c r="J24" s="7">
        <v>144.2627745539064</v>
      </c>
      <c r="K24" s="7">
        <v>96.52298325488727</v>
      </c>
      <c r="L24" s="7">
        <v>103.61675868758849</v>
      </c>
      <c r="M24" s="7">
        <v>98.87917250147324</v>
      </c>
      <c r="N24" s="7">
        <v>102.91055317818929</v>
      </c>
      <c r="O24" s="27">
        <v>102.37167086404597</v>
      </c>
      <c r="P24" s="8">
        <f>O24/O23*100-100</f>
        <v>1.4279386365206648</v>
      </c>
      <c r="Q24" s="7">
        <f t="shared" si="2"/>
        <v>249.63467955318458</v>
      </c>
    </row>
    <row r="25" spans="2:17" ht="12.75">
      <c r="B25" s="26" t="s">
        <v>143</v>
      </c>
      <c r="C25" s="7">
        <v>104.71413749613066</v>
      </c>
      <c r="D25" s="7">
        <v>96.97213328811921</v>
      </c>
      <c r="E25" s="7">
        <v>99.3712291691967</v>
      </c>
      <c r="F25" s="7">
        <v>106.9540432571792</v>
      </c>
      <c r="G25" s="7">
        <v>93.02744333405916</v>
      </c>
      <c r="H25" s="7">
        <v>100.6290302767369</v>
      </c>
      <c r="I25" s="7">
        <v>97.81117381000264</v>
      </c>
      <c r="J25" s="7">
        <v>144.3038005795127</v>
      </c>
      <c r="K25" s="7">
        <v>97.09225826595497</v>
      </c>
      <c r="L25" s="7">
        <v>115.40239841426597</v>
      </c>
      <c r="M25" s="7">
        <v>102.63224527714112</v>
      </c>
      <c r="N25" s="7">
        <v>103.0963746512301</v>
      </c>
      <c r="O25" s="7">
        <v>104.67131137782653</v>
      </c>
      <c r="P25" s="8">
        <f>O25/O24*100-100</f>
        <v>2.2463641497407707</v>
      </c>
      <c r="Q25" s="7">
        <f t="shared" si="2"/>
        <v>214.99033699929765</v>
      </c>
    </row>
    <row r="26" spans="2:17" ht="12.75">
      <c r="B26" s="26" t="s">
        <v>124</v>
      </c>
      <c r="C26" s="7">
        <v>109.47047006047704</v>
      </c>
      <c r="D26" s="7">
        <v>98.9202669498737</v>
      </c>
      <c r="E26" s="7">
        <v>102.55761948608804</v>
      </c>
      <c r="F26" s="7">
        <v>109.83138512466208</v>
      </c>
      <c r="G26" s="7">
        <v>94.39854615064603</v>
      </c>
      <c r="H26" s="7">
        <v>101.24713713923637</v>
      </c>
      <c r="I26" s="7">
        <v>100.28686696538502</v>
      </c>
      <c r="J26" s="7">
        <v>143.97312840151844</v>
      </c>
      <c r="K26" s="7">
        <v>97.26239116011966</v>
      </c>
      <c r="L26" s="7">
        <v>114.12056638729429</v>
      </c>
      <c r="M26" s="7">
        <v>106.70071872520658</v>
      </c>
      <c r="N26" s="7">
        <v>104.46085316976213</v>
      </c>
      <c r="O26" s="7">
        <v>107.55085288047829</v>
      </c>
      <c r="P26" s="8">
        <f>O26/O25*100-100</f>
        <v>2.7510322214820064</v>
      </c>
      <c r="Q26" s="7">
        <f>O26/O13*100-100</f>
        <v>188.90803507344674</v>
      </c>
    </row>
    <row r="28" spans="1:17" ht="12.75">
      <c r="A28" s="5">
        <v>2021</v>
      </c>
      <c r="B28" s="26" t="s">
        <v>125</v>
      </c>
      <c r="C28" s="7">
        <v>113.96441658242757</v>
      </c>
      <c r="D28" s="7">
        <v>101.79650015586387</v>
      </c>
      <c r="E28" s="7">
        <v>104.18498160749468</v>
      </c>
      <c r="F28" s="7">
        <v>111.69812072555797</v>
      </c>
      <c r="G28" s="7">
        <v>98.42106336166717</v>
      </c>
      <c r="H28" s="7">
        <v>103.80263836251036</v>
      </c>
      <c r="I28" s="7">
        <v>102.89014947982949</v>
      </c>
      <c r="J28" s="7">
        <v>145.8702694857503</v>
      </c>
      <c r="K28" s="7">
        <v>96.62069527397263</v>
      </c>
      <c r="L28" s="7">
        <v>115.95123095904233</v>
      </c>
      <c r="M28" s="7">
        <v>106.26181974049689</v>
      </c>
      <c r="N28" s="7">
        <v>108.4605967397504</v>
      </c>
      <c r="O28" s="7">
        <v>110.51997257483696</v>
      </c>
      <c r="P28" s="8">
        <f>O28/O26*100-100</f>
        <v>2.760665875572627</v>
      </c>
      <c r="Q28" s="7">
        <f>O28/O15*100-100</f>
        <v>191.52244625473543</v>
      </c>
    </row>
    <row r="29" spans="2:17" ht="12.75">
      <c r="B29" s="26" t="s">
        <v>129</v>
      </c>
      <c r="C29" s="7">
        <v>116.99664881360876</v>
      </c>
      <c r="D29" s="7">
        <v>103.18243537247794</v>
      </c>
      <c r="E29" s="7">
        <v>103.87310858380347</v>
      </c>
      <c r="F29" s="7">
        <v>110.14910876826296</v>
      </c>
      <c r="G29" s="7">
        <v>97.94250740964364</v>
      </c>
      <c r="H29" s="7">
        <v>105.47248995777588</v>
      </c>
      <c r="I29" s="7">
        <v>104.06792197313952</v>
      </c>
      <c r="J29" s="7">
        <v>143.5839032403449</v>
      </c>
      <c r="K29" s="7">
        <v>106.70268602762754</v>
      </c>
      <c r="L29" s="7">
        <v>113.64584964958908</v>
      </c>
      <c r="M29" s="7">
        <v>105.29663313218255</v>
      </c>
      <c r="N29" s="7">
        <v>109.1949851353123</v>
      </c>
      <c r="O29" s="7">
        <v>111.29999091018814</v>
      </c>
      <c r="P29" s="8">
        <f>O29/O28*100-100</f>
        <v>0.7057713797594403</v>
      </c>
      <c r="Q29" s="7">
        <f>O29/O16*100-100</f>
        <v>162.94649117149748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3" sqref="AC13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6" width="7.140625" style="86" hidden="1" customWidth="1"/>
    <col min="7" max="9" width="7.140625" style="50" hidden="1" customWidth="1"/>
    <col min="10" max="14" width="7.140625" style="50" customWidth="1"/>
    <col min="15" max="15" width="6.421875" style="50" customWidth="1"/>
    <col min="16" max="16" width="7.28125" style="50" customWidth="1"/>
    <col min="17" max="17" width="7.140625" style="50" customWidth="1"/>
    <col min="18" max="18" width="6.8515625" style="50" customWidth="1"/>
    <col min="19" max="19" width="6.7109375" style="50" customWidth="1"/>
    <col min="20" max="23" width="7.140625" style="50" customWidth="1"/>
    <col min="24" max="24" width="13.28125" style="77" customWidth="1"/>
    <col min="25" max="25" width="13.28125" style="65" customWidth="1"/>
    <col min="26" max="16384" width="9.140625" style="38" customWidth="1"/>
  </cols>
  <sheetData>
    <row r="1" spans="1:25" s="31" customFormat="1" ht="15.75">
      <c r="A1" s="30" t="s">
        <v>116</v>
      </c>
      <c r="B1" s="32"/>
      <c r="C1" s="80"/>
      <c r="D1" s="80"/>
      <c r="E1" s="80"/>
      <c r="F1" s="80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74"/>
      <c r="Y1" s="64"/>
    </row>
    <row r="2" spans="2:25" s="31" customFormat="1" ht="12.75" customHeight="1">
      <c r="B2" s="88" t="s">
        <v>126</v>
      </c>
      <c r="C2" s="81"/>
      <c r="D2" s="81"/>
      <c r="E2" s="81"/>
      <c r="F2" s="81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89" t="s">
        <v>188</v>
      </c>
      <c r="Y2" s="89" t="s">
        <v>189</v>
      </c>
    </row>
    <row r="3" spans="2:25" s="31" customFormat="1" ht="22.5" customHeight="1">
      <c r="B3" s="88"/>
      <c r="C3" s="82">
        <v>43617</v>
      </c>
      <c r="D3" s="82">
        <v>43647</v>
      </c>
      <c r="E3" s="82">
        <v>43678</v>
      </c>
      <c r="F3" s="82">
        <v>43709</v>
      </c>
      <c r="G3" s="34">
        <v>43739</v>
      </c>
      <c r="H3" s="34">
        <v>43770</v>
      </c>
      <c r="I3" s="34">
        <v>43800</v>
      </c>
      <c r="J3" s="34">
        <v>43831</v>
      </c>
      <c r="K3" s="34">
        <v>43862</v>
      </c>
      <c r="L3" s="34">
        <v>43891</v>
      </c>
      <c r="M3" s="34">
        <v>43922</v>
      </c>
      <c r="N3" s="34">
        <v>43952</v>
      </c>
      <c r="O3" s="34">
        <v>43983</v>
      </c>
      <c r="P3" s="34">
        <v>44013</v>
      </c>
      <c r="Q3" s="34">
        <v>44044</v>
      </c>
      <c r="R3" s="34">
        <v>44075</v>
      </c>
      <c r="S3" s="34">
        <v>44105</v>
      </c>
      <c r="T3" s="34">
        <v>44136</v>
      </c>
      <c r="U3" s="34">
        <v>44166</v>
      </c>
      <c r="V3" s="34">
        <v>44197</v>
      </c>
      <c r="W3" s="34">
        <v>44228</v>
      </c>
      <c r="X3" s="89"/>
      <c r="Y3" s="89"/>
    </row>
    <row r="4" spans="1:25" s="36" customFormat="1" ht="20.25" customHeight="1">
      <c r="A4" s="78" t="s">
        <v>174</v>
      </c>
      <c r="B4" s="35">
        <v>31.304130770747996</v>
      </c>
      <c r="C4" s="83">
        <v>11.447315331741528</v>
      </c>
      <c r="D4" s="83">
        <v>13.471068765435065</v>
      </c>
      <c r="E4" s="83">
        <v>15.64998756509193</v>
      </c>
      <c r="F4" s="83">
        <v>18.272171910492258</v>
      </c>
      <c r="G4" s="37">
        <v>27.045596970358815</v>
      </c>
      <c r="H4" s="37">
        <v>32.85538613436179</v>
      </c>
      <c r="I4" s="37">
        <v>37.96948863242918</v>
      </c>
      <c r="J4" s="37">
        <v>38.892616186942405</v>
      </c>
      <c r="K4" s="37">
        <v>41.22661170708739</v>
      </c>
      <c r="L4" s="37">
        <v>48.132396398660816</v>
      </c>
      <c r="M4" s="37">
        <v>61.255308964144994</v>
      </c>
      <c r="N4" s="37">
        <v>69.77502786382803</v>
      </c>
      <c r="O4" s="37">
        <v>95.45142951668203</v>
      </c>
      <c r="P4" s="37">
        <v>100</v>
      </c>
      <c r="Q4" s="37">
        <v>99.72976606166613</v>
      </c>
      <c r="R4" s="37">
        <v>99.93439427200794</v>
      </c>
      <c r="S4" s="37">
        <v>100.98482292431481</v>
      </c>
      <c r="T4" s="37">
        <v>104.71413749613066</v>
      </c>
      <c r="U4" s="37">
        <v>109.47047006047704</v>
      </c>
      <c r="V4" s="37">
        <v>113.96441658242757</v>
      </c>
      <c r="W4" s="37">
        <v>116.99664881360876</v>
      </c>
      <c r="X4" s="73">
        <f>W4/V4*100-100</f>
        <v>2.6606833274033903</v>
      </c>
      <c r="Y4" s="73">
        <f>W4/K4*100-100</f>
        <v>183.7891448486306</v>
      </c>
    </row>
    <row r="5" spans="1:25" s="36" customFormat="1" ht="15.75">
      <c r="A5" s="78" t="s">
        <v>175</v>
      </c>
      <c r="B5" s="35">
        <v>4.900016548039428</v>
      </c>
      <c r="C5" s="83">
        <v>15.367764315226715</v>
      </c>
      <c r="D5" s="83">
        <v>17.51179639353804</v>
      </c>
      <c r="E5" s="83">
        <v>19.657593205381545</v>
      </c>
      <c r="F5" s="83">
        <v>20.91099980835372</v>
      </c>
      <c r="G5" s="37">
        <v>29.060930768052877</v>
      </c>
      <c r="H5" s="37">
        <v>33.01594334917667</v>
      </c>
      <c r="I5" s="37">
        <v>35.921070204151434</v>
      </c>
      <c r="J5" s="37">
        <v>36.24713164215811</v>
      </c>
      <c r="K5" s="37">
        <v>38.15159600777458</v>
      </c>
      <c r="L5" s="37">
        <v>48.67638214217122</v>
      </c>
      <c r="M5" s="37">
        <v>60.01636468946327</v>
      </c>
      <c r="N5" s="37">
        <v>75.40877251724555</v>
      </c>
      <c r="O5" s="37">
        <v>98.5370510008983</v>
      </c>
      <c r="P5" s="37">
        <v>100</v>
      </c>
      <c r="Q5" s="37">
        <v>95.73355506066106</v>
      </c>
      <c r="R5" s="37">
        <v>95.98412235722064</v>
      </c>
      <c r="S5" s="37">
        <v>95.32470604167551</v>
      </c>
      <c r="T5" s="37">
        <v>96.97213328811921</v>
      </c>
      <c r="U5" s="37">
        <v>98.9202669498737</v>
      </c>
      <c r="V5" s="37">
        <v>101.79650015586387</v>
      </c>
      <c r="W5" s="37">
        <v>103.18243537247794</v>
      </c>
      <c r="X5" s="73">
        <f aca="true" t="shared" si="0" ref="X5:X18">W5/V5*100-100</f>
        <v>1.361476292890245</v>
      </c>
      <c r="Y5" s="73">
        <f aca="true" t="shared" si="1" ref="Y5:Y18">W5/K5*100-100</f>
        <v>170.45378482056503</v>
      </c>
    </row>
    <row r="6" spans="1:25" s="36" customFormat="1" ht="15.75">
      <c r="A6" s="78" t="s">
        <v>176</v>
      </c>
      <c r="B6" s="35">
        <v>4.3459495819977</v>
      </c>
      <c r="C6" s="83">
        <v>12.567711649769041</v>
      </c>
      <c r="D6" s="83">
        <v>15.134207853472981</v>
      </c>
      <c r="E6" s="83">
        <v>16.102124162969393</v>
      </c>
      <c r="F6" s="83">
        <v>17.742863878972265</v>
      </c>
      <c r="G6" s="37">
        <v>24.097227958828107</v>
      </c>
      <c r="H6" s="37">
        <v>27.57762057777909</v>
      </c>
      <c r="I6" s="37">
        <v>30.46509529013171</v>
      </c>
      <c r="J6" s="37">
        <v>31.5084302079117</v>
      </c>
      <c r="K6" s="37">
        <v>34.137012665394245</v>
      </c>
      <c r="L6" s="37">
        <v>45.92006565661662</v>
      </c>
      <c r="M6" s="37">
        <v>51.27574153875593</v>
      </c>
      <c r="N6" s="37">
        <v>59.3269183257632</v>
      </c>
      <c r="O6" s="37">
        <v>86.52618360087297</v>
      </c>
      <c r="P6" s="37">
        <v>100</v>
      </c>
      <c r="Q6" s="37">
        <v>100.31046654106271</v>
      </c>
      <c r="R6" s="37">
        <v>99.85678327478634</v>
      </c>
      <c r="S6" s="37">
        <v>97.24601516885497</v>
      </c>
      <c r="T6" s="37">
        <v>99.3712291691967</v>
      </c>
      <c r="U6" s="37">
        <v>102.55761948608804</v>
      </c>
      <c r="V6" s="37">
        <v>104.18498160749468</v>
      </c>
      <c r="W6" s="37">
        <v>103.87310858380347</v>
      </c>
      <c r="X6" s="73">
        <f t="shared" si="0"/>
        <v>-0.29934547079554363</v>
      </c>
      <c r="Y6" s="73">
        <f t="shared" si="1"/>
        <v>204.28294825312258</v>
      </c>
    </row>
    <row r="7" spans="1:25" s="36" customFormat="1" ht="13.5" customHeight="1">
      <c r="A7" s="78" t="s">
        <v>177</v>
      </c>
      <c r="B7" s="35">
        <v>27.624259296337037</v>
      </c>
      <c r="C7" s="83">
        <v>39.65431626829695</v>
      </c>
      <c r="D7" s="83">
        <v>38.617350049683985</v>
      </c>
      <c r="E7" s="83">
        <v>43.545844407382106</v>
      </c>
      <c r="F7" s="83">
        <v>43.25392186976637</v>
      </c>
      <c r="G7" s="37">
        <v>63.08728422711606</v>
      </c>
      <c r="H7" s="37">
        <v>64.2613906945676</v>
      </c>
      <c r="I7" s="37">
        <v>69.63279110149304</v>
      </c>
      <c r="J7" s="37">
        <v>69.97024297583408</v>
      </c>
      <c r="K7" s="37">
        <v>69.87592639499707</v>
      </c>
      <c r="L7" s="37">
        <v>87.66780359092095</v>
      </c>
      <c r="M7" s="37">
        <v>86.38766475765432</v>
      </c>
      <c r="N7" s="37">
        <v>91.62183186391113</v>
      </c>
      <c r="O7" s="37">
        <v>96.07082606333191</v>
      </c>
      <c r="P7" s="37">
        <v>100</v>
      </c>
      <c r="Q7" s="37">
        <v>100.59473409349731</v>
      </c>
      <c r="R7" s="37">
        <v>101.17827953139611</v>
      </c>
      <c r="S7" s="37">
        <v>105.94044097676894</v>
      </c>
      <c r="T7" s="37">
        <v>106.9540432571792</v>
      </c>
      <c r="U7" s="37">
        <v>109.83138512466208</v>
      </c>
      <c r="V7" s="37">
        <v>111.69812072555797</v>
      </c>
      <c r="W7" s="37">
        <v>110.14910876826296</v>
      </c>
      <c r="X7" s="73">
        <f t="shared" si="0"/>
        <v>-1.3867842603197573</v>
      </c>
      <c r="Y7" s="73">
        <f t="shared" si="1"/>
        <v>57.6352750525385</v>
      </c>
    </row>
    <row r="8" spans="1:25" s="36" customFormat="1" ht="13.5" customHeight="1">
      <c r="A8" s="78" t="s">
        <v>178</v>
      </c>
      <c r="B8" s="35">
        <v>5.288608119776438</v>
      </c>
      <c r="C8" s="83">
        <v>12.948771625748837</v>
      </c>
      <c r="D8" s="83">
        <v>15.282427572330006</v>
      </c>
      <c r="E8" s="83">
        <v>16.174164275715974</v>
      </c>
      <c r="F8" s="83">
        <v>18.02296605881456</v>
      </c>
      <c r="G8" s="37">
        <v>23.75063411603711</v>
      </c>
      <c r="H8" s="37">
        <v>26.520100298654498</v>
      </c>
      <c r="I8" s="37">
        <v>29.4709203410956</v>
      </c>
      <c r="J8" s="37">
        <v>29.773230760984465</v>
      </c>
      <c r="K8" s="37">
        <v>31.49267336654405</v>
      </c>
      <c r="L8" s="37">
        <v>40.75492412682818</v>
      </c>
      <c r="M8" s="37">
        <v>49.09176240129974</v>
      </c>
      <c r="N8" s="37">
        <v>59.12377275024298</v>
      </c>
      <c r="O8" s="37">
        <v>79.46462131369094</v>
      </c>
      <c r="P8" s="37">
        <v>100</v>
      </c>
      <c r="Q8" s="37">
        <v>100.09914635901494</v>
      </c>
      <c r="R8" s="37">
        <v>96.92396376847128</v>
      </c>
      <c r="S8" s="37">
        <v>93.15900256728816</v>
      </c>
      <c r="T8" s="37">
        <v>93.02744333405916</v>
      </c>
      <c r="U8" s="37">
        <v>94.39854615064603</v>
      </c>
      <c r="V8" s="37">
        <v>98.42106336166717</v>
      </c>
      <c r="W8" s="37">
        <v>97.94250740964364</v>
      </c>
      <c r="X8" s="73">
        <f t="shared" si="0"/>
        <v>-0.4862332672275471</v>
      </c>
      <c r="Y8" s="73">
        <f t="shared" si="1"/>
        <v>211.0009311362304</v>
      </c>
    </row>
    <row r="9" spans="1:25" s="36" customFormat="1" ht="13.5" customHeight="1">
      <c r="A9" s="78" t="s">
        <v>54</v>
      </c>
      <c r="B9" s="35">
        <v>1.4238415288433024</v>
      </c>
      <c r="C9" s="83">
        <v>29.588670929300342</v>
      </c>
      <c r="D9" s="83">
        <v>32.08573099486596</v>
      </c>
      <c r="E9" s="83">
        <v>30.041967329465287</v>
      </c>
      <c r="F9" s="83">
        <v>30.48458339930172</v>
      </c>
      <c r="G9" s="37">
        <v>36.025517065418136</v>
      </c>
      <c r="H9" s="37">
        <v>37.93664315956252</v>
      </c>
      <c r="I9" s="37">
        <v>39.81214146913263</v>
      </c>
      <c r="J9" s="37">
        <v>40.63624372707573</v>
      </c>
      <c r="K9" s="37">
        <v>41.92183626148679</v>
      </c>
      <c r="L9" s="37">
        <v>51.78508018738017</v>
      </c>
      <c r="M9" s="37">
        <v>58.207878941724346</v>
      </c>
      <c r="N9" s="37">
        <v>62.72197017814313</v>
      </c>
      <c r="O9" s="37">
        <v>83.11406617140844</v>
      </c>
      <c r="P9" s="37">
        <v>100</v>
      </c>
      <c r="Q9" s="37">
        <v>99.71632988568082</v>
      </c>
      <c r="R9" s="37">
        <v>99.07432895768261</v>
      </c>
      <c r="S9" s="37">
        <v>99.00960134094827</v>
      </c>
      <c r="T9" s="37">
        <v>100.6290302767369</v>
      </c>
      <c r="U9" s="37">
        <v>101.24713713923637</v>
      </c>
      <c r="V9" s="37">
        <v>103.80263836251036</v>
      </c>
      <c r="W9" s="37">
        <v>105.47248995777588</v>
      </c>
      <c r="X9" s="73">
        <f t="shared" si="0"/>
        <v>1.608679337642542</v>
      </c>
      <c r="Y9" s="73">
        <f t="shared" si="1"/>
        <v>151.5932014520855</v>
      </c>
    </row>
    <row r="10" spans="1:25" s="36" customFormat="1" ht="13.5" customHeight="1">
      <c r="A10" s="78" t="s">
        <v>112</v>
      </c>
      <c r="B10" s="35">
        <v>8.394706536547227</v>
      </c>
      <c r="C10" s="83">
        <v>13.997348836061905</v>
      </c>
      <c r="D10" s="83">
        <v>15.509876381416317</v>
      </c>
      <c r="E10" s="83">
        <v>19.58161753586862</v>
      </c>
      <c r="F10" s="83">
        <v>21.637826760794816</v>
      </c>
      <c r="G10" s="37">
        <v>27.100483042832025</v>
      </c>
      <c r="H10" s="37">
        <v>28.832647489216704</v>
      </c>
      <c r="I10" s="37">
        <v>31.711118172007776</v>
      </c>
      <c r="J10" s="37">
        <v>32.258561189352676</v>
      </c>
      <c r="K10" s="37">
        <v>34.24913871162148</v>
      </c>
      <c r="L10" s="37">
        <v>39.782676393915416</v>
      </c>
      <c r="M10" s="37">
        <v>42.100570621034926</v>
      </c>
      <c r="N10" s="37">
        <v>49.86320753027122</v>
      </c>
      <c r="O10" s="37">
        <v>63.108216015013845</v>
      </c>
      <c r="P10" s="37">
        <v>100</v>
      </c>
      <c r="Q10" s="37">
        <v>101.27693515290952</v>
      </c>
      <c r="R10" s="37">
        <v>96.32677687562905</v>
      </c>
      <c r="S10" s="37">
        <v>96.6773078672442</v>
      </c>
      <c r="T10" s="37">
        <v>97.81117381000264</v>
      </c>
      <c r="U10" s="37">
        <v>100.28686696538502</v>
      </c>
      <c r="V10" s="37">
        <v>102.89014947982949</v>
      </c>
      <c r="W10" s="37">
        <v>104.06792197313952</v>
      </c>
      <c r="X10" s="73">
        <f t="shared" si="0"/>
        <v>1.1446892625429825</v>
      </c>
      <c r="Y10" s="73">
        <f t="shared" si="1"/>
        <v>203.85558845550474</v>
      </c>
    </row>
    <row r="11" spans="1:25" s="36" customFormat="1" ht="15.75">
      <c r="A11" s="78" t="s">
        <v>113</v>
      </c>
      <c r="B11" s="35">
        <v>2.6548579684021067</v>
      </c>
      <c r="C11" s="83">
        <v>6.164412321241369</v>
      </c>
      <c r="D11" s="83">
        <v>6.2953076092645714</v>
      </c>
      <c r="E11" s="83">
        <v>9.224306427205896</v>
      </c>
      <c r="F11" s="83">
        <v>9.341972659006945</v>
      </c>
      <c r="G11" s="37">
        <v>9.738240554870249</v>
      </c>
      <c r="H11" s="37">
        <v>10.706478445489306</v>
      </c>
      <c r="I11" s="37">
        <v>10.79032625577899</v>
      </c>
      <c r="J11" s="37">
        <v>10.857939217104589</v>
      </c>
      <c r="K11" s="37">
        <v>33.658249652828495</v>
      </c>
      <c r="L11" s="37">
        <v>35.166330241239606</v>
      </c>
      <c r="M11" s="37">
        <v>35.82212749796524</v>
      </c>
      <c r="N11" s="37">
        <v>37.145361922655425</v>
      </c>
      <c r="O11" s="37">
        <v>45.64044723322924</v>
      </c>
      <c r="P11" s="37">
        <v>100</v>
      </c>
      <c r="Q11" s="37">
        <v>137.0488015707657</v>
      </c>
      <c r="R11" s="37">
        <v>143.02401686111915</v>
      </c>
      <c r="S11" s="37">
        <v>144.2627745539064</v>
      </c>
      <c r="T11" s="37">
        <v>144.3038005795127</v>
      </c>
      <c r="U11" s="37">
        <v>143.97312840151844</v>
      </c>
      <c r="V11" s="37">
        <v>145.8702694857503</v>
      </c>
      <c r="W11" s="37">
        <v>143.5839032403449</v>
      </c>
      <c r="X11" s="73">
        <f t="shared" si="0"/>
        <v>-1.567397012061278</v>
      </c>
      <c r="Y11" s="73">
        <f t="shared" si="1"/>
        <v>326.593494080518</v>
      </c>
    </row>
    <row r="12" spans="1:25" s="36" customFormat="1" ht="13.5" customHeight="1">
      <c r="A12" s="78" t="s">
        <v>179</v>
      </c>
      <c r="B12" s="35">
        <v>2.2688956368227204</v>
      </c>
      <c r="C12" s="83">
        <v>13.67756243546986</v>
      </c>
      <c r="D12" s="83">
        <v>16.749618034962484</v>
      </c>
      <c r="E12" s="83">
        <v>18.149142878572892</v>
      </c>
      <c r="F12" s="83">
        <v>20.77602679929163</v>
      </c>
      <c r="G12" s="37">
        <v>26.667070856503145</v>
      </c>
      <c r="H12" s="37">
        <v>30.759384281356517</v>
      </c>
      <c r="I12" s="37">
        <v>31.94712848543768</v>
      </c>
      <c r="J12" s="37">
        <v>32.12065672513007</v>
      </c>
      <c r="K12" s="37">
        <v>35.802567450128706</v>
      </c>
      <c r="L12" s="37">
        <v>52.95444553580208</v>
      </c>
      <c r="M12" s="37">
        <v>56.98882847108795</v>
      </c>
      <c r="N12" s="37">
        <v>62.51378669588139</v>
      </c>
      <c r="O12" s="37">
        <v>86.81679259691781</v>
      </c>
      <c r="P12" s="37">
        <v>100</v>
      </c>
      <c r="Q12" s="37">
        <v>96.11252092288134</v>
      </c>
      <c r="R12" s="37">
        <v>96.27860318201556</v>
      </c>
      <c r="S12" s="37">
        <v>96.52298325488727</v>
      </c>
      <c r="T12" s="37">
        <v>97.09225826595497</v>
      </c>
      <c r="U12" s="37">
        <v>97.26239116011966</v>
      </c>
      <c r="V12" s="37">
        <v>96.62069527397263</v>
      </c>
      <c r="W12" s="37">
        <v>106.70268602762754</v>
      </c>
      <c r="X12" s="73">
        <f t="shared" si="0"/>
        <v>10.434607953365415</v>
      </c>
      <c r="Y12" s="73">
        <f t="shared" si="1"/>
        <v>198.03082188521637</v>
      </c>
    </row>
    <row r="13" spans="1:25" s="36" customFormat="1" ht="15.75">
      <c r="A13" s="78" t="s">
        <v>105</v>
      </c>
      <c r="B13" s="35">
        <v>4.253192936027786</v>
      </c>
      <c r="C13" s="83">
        <v>41.29212415325277</v>
      </c>
      <c r="D13" s="83">
        <v>44.22064962010667</v>
      </c>
      <c r="E13" s="83">
        <v>45.48099787580048</v>
      </c>
      <c r="F13" s="83">
        <v>43.859078363266455</v>
      </c>
      <c r="G13" s="37">
        <v>44.76114717033819</v>
      </c>
      <c r="H13" s="37">
        <v>51.35387120678961</v>
      </c>
      <c r="I13" s="37">
        <v>51.13197224438504</v>
      </c>
      <c r="J13" s="37">
        <v>55.891399373414814</v>
      </c>
      <c r="K13" s="37">
        <v>99.56809844924875</v>
      </c>
      <c r="L13" s="37">
        <v>98.18051631407432</v>
      </c>
      <c r="M13" s="37">
        <v>98.45220854836266</v>
      </c>
      <c r="N13" s="37">
        <v>98.16097035091718</v>
      </c>
      <c r="O13" s="37">
        <v>99.49101186906809</v>
      </c>
      <c r="P13" s="37">
        <v>100</v>
      </c>
      <c r="Q13" s="37">
        <v>103.6881823196886</v>
      </c>
      <c r="R13" s="37">
        <v>103.13553044384273</v>
      </c>
      <c r="S13" s="37">
        <v>103.61675868758849</v>
      </c>
      <c r="T13" s="37">
        <v>115.40239841426597</v>
      </c>
      <c r="U13" s="37">
        <v>114.12056638729429</v>
      </c>
      <c r="V13" s="37">
        <v>115.95123095904233</v>
      </c>
      <c r="W13" s="37">
        <v>113.64584964958908</v>
      </c>
      <c r="X13" s="73">
        <f t="shared" si="0"/>
        <v>-1.988233579225735</v>
      </c>
      <c r="Y13" s="73">
        <f t="shared" si="1"/>
        <v>14.138816970092023</v>
      </c>
    </row>
    <row r="14" spans="1:25" s="36" customFormat="1" ht="15.75">
      <c r="A14" s="78" t="s">
        <v>180</v>
      </c>
      <c r="B14" s="35">
        <v>1.0808192579877245</v>
      </c>
      <c r="C14" s="83">
        <v>24.33875856751327</v>
      </c>
      <c r="D14" s="83">
        <v>27.141061497046252</v>
      </c>
      <c r="E14" s="83">
        <v>27.741812556967176</v>
      </c>
      <c r="F14" s="83">
        <v>24.681387057249907</v>
      </c>
      <c r="G14" s="37">
        <v>30.657274408643385</v>
      </c>
      <c r="H14" s="37">
        <v>39.42115655231532</v>
      </c>
      <c r="I14" s="37">
        <v>43.106901113200024</v>
      </c>
      <c r="J14" s="37">
        <v>44.52053931353609</v>
      </c>
      <c r="K14" s="37">
        <v>43.3774437868714</v>
      </c>
      <c r="L14" s="37">
        <v>46.07820246007494</v>
      </c>
      <c r="M14" s="37">
        <v>52.96183304100757</v>
      </c>
      <c r="N14" s="37">
        <v>63.31909050468754</v>
      </c>
      <c r="O14" s="37">
        <v>77.31265990035361</v>
      </c>
      <c r="P14" s="37">
        <v>100</v>
      </c>
      <c r="Q14" s="37">
        <v>99.32865130388146</v>
      </c>
      <c r="R14" s="37">
        <v>96.51292717585557</v>
      </c>
      <c r="S14" s="37">
        <v>98.87917250147324</v>
      </c>
      <c r="T14" s="37">
        <v>102.63224527714112</v>
      </c>
      <c r="U14" s="37">
        <v>106.70071872520658</v>
      </c>
      <c r="V14" s="37">
        <v>106.26181974049689</v>
      </c>
      <c r="W14" s="37">
        <v>105.29663313218255</v>
      </c>
      <c r="X14" s="73">
        <f t="shared" si="0"/>
        <v>-0.9083098808880123</v>
      </c>
      <c r="Y14" s="73">
        <f t="shared" si="1"/>
        <v>142.74513189283775</v>
      </c>
    </row>
    <row r="15" spans="1:25" s="36" customFormat="1" ht="13.5" customHeight="1">
      <c r="A15" s="78" t="s">
        <v>181</v>
      </c>
      <c r="B15" s="35">
        <v>6.460721818470498</v>
      </c>
      <c r="C15" s="83">
        <v>10.706382340272807</v>
      </c>
      <c r="D15" s="83">
        <v>13.520038441488055</v>
      </c>
      <c r="E15" s="83">
        <v>14.695267721692925</v>
      </c>
      <c r="F15" s="83">
        <v>16.475845132645695</v>
      </c>
      <c r="G15" s="37">
        <v>20.75136054726388</v>
      </c>
      <c r="H15" s="37">
        <v>24.198048729005276</v>
      </c>
      <c r="I15" s="37">
        <v>29.05219311904885</v>
      </c>
      <c r="J15" s="37">
        <v>29.256430067704432</v>
      </c>
      <c r="K15" s="37">
        <v>35.94691198175815</v>
      </c>
      <c r="L15" s="37">
        <v>42.63949615144529</v>
      </c>
      <c r="M15" s="37">
        <v>48.227339290825874</v>
      </c>
      <c r="N15" s="37">
        <v>57.819572385668145</v>
      </c>
      <c r="O15" s="37">
        <v>75.98689919746693</v>
      </c>
      <c r="P15" s="37">
        <v>100</v>
      </c>
      <c r="Q15" s="37">
        <v>105.75102255979361</v>
      </c>
      <c r="R15" s="37">
        <v>102.46486223935352</v>
      </c>
      <c r="S15" s="37">
        <v>102.91055317818929</v>
      </c>
      <c r="T15" s="37">
        <v>103.0963746512301</v>
      </c>
      <c r="U15" s="37">
        <v>104.46085316976213</v>
      </c>
      <c r="V15" s="37">
        <v>108.4605967397504</v>
      </c>
      <c r="W15" s="37">
        <v>109.1949851353123</v>
      </c>
      <c r="X15" s="73">
        <f t="shared" si="0"/>
        <v>0.6771015628136894</v>
      </c>
      <c r="Y15" s="73">
        <f t="shared" si="1"/>
        <v>203.76735890617</v>
      </c>
    </row>
    <row r="16" spans="1:25" ht="13.5" customHeight="1">
      <c r="A16" s="79" t="s">
        <v>182</v>
      </c>
      <c r="B16" s="35">
        <v>99.99999999999997</v>
      </c>
      <c r="C16" s="84">
        <v>15.385553806630018</v>
      </c>
      <c r="D16" s="84">
        <v>17.08616790660922</v>
      </c>
      <c r="E16" s="84">
        <v>19.46752291353652</v>
      </c>
      <c r="F16" s="84">
        <v>21.19099474172634</v>
      </c>
      <c r="G16" s="35">
        <v>29.279610076114846</v>
      </c>
      <c r="H16" s="35">
        <v>33.23000710909429</v>
      </c>
      <c r="I16" s="35">
        <v>37.2266741744087</v>
      </c>
      <c r="J16" s="35">
        <v>37.911308029524264</v>
      </c>
      <c r="K16" s="35">
        <v>42.32800004834322</v>
      </c>
      <c r="L16" s="35">
        <v>50.604821273193316</v>
      </c>
      <c r="M16" s="35">
        <v>58.3320200060915</v>
      </c>
      <c r="N16" s="35">
        <v>66.22654846821084</v>
      </c>
      <c r="O16" s="35">
        <v>85.72600446924488</v>
      </c>
      <c r="P16" s="35">
        <v>100</v>
      </c>
      <c r="Q16" s="35">
        <v>101.40908935295539</v>
      </c>
      <c r="R16" s="35">
        <v>100.93044602918263</v>
      </c>
      <c r="S16" s="35">
        <v>102.37167086404597</v>
      </c>
      <c r="T16" s="35">
        <v>104.67131137782653</v>
      </c>
      <c r="U16" s="35">
        <v>107.55085288047829</v>
      </c>
      <c r="V16" s="35">
        <v>110.51997257483696</v>
      </c>
      <c r="W16" s="35">
        <v>111.29999091018814</v>
      </c>
      <c r="X16" s="72">
        <f>W16/V16*100-100</f>
        <v>0.7057713797594403</v>
      </c>
      <c r="Y16" s="72">
        <f>W16/K16*100-100</f>
        <v>162.9464911714972</v>
      </c>
    </row>
    <row r="17" spans="1:25" ht="15.75">
      <c r="A17" s="79" t="s">
        <v>109</v>
      </c>
      <c r="B17" s="35">
        <v>31.304130770747996</v>
      </c>
      <c r="C17" s="84">
        <f aca="true" t="shared" si="2" ref="C17:P17">C4</f>
        <v>11.447315331741528</v>
      </c>
      <c r="D17" s="84">
        <f t="shared" si="2"/>
        <v>13.471068765435065</v>
      </c>
      <c r="E17" s="84">
        <f t="shared" si="2"/>
        <v>15.64998756509193</v>
      </c>
      <c r="F17" s="84">
        <f t="shared" si="2"/>
        <v>18.272171910492258</v>
      </c>
      <c r="G17" s="35">
        <f t="shared" si="2"/>
        <v>27.045596970358815</v>
      </c>
      <c r="H17" s="35">
        <f t="shared" si="2"/>
        <v>32.85538613436179</v>
      </c>
      <c r="I17" s="35">
        <f t="shared" si="2"/>
        <v>37.96948863242918</v>
      </c>
      <c r="J17" s="35">
        <f t="shared" si="2"/>
        <v>38.892616186942405</v>
      </c>
      <c r="K17" s="35">
        <f t="shared" si="2"/>
        <v>41.22661170708739</v>
      </c>
      <c r="L17" s="35">
        <f t="shared" si="2"/>
        <v>48.132396398660816</v>
      </c>
      <c r="M17" s="35">
        <f t="shared" si="2"/>
        <v>61.255308964144994</v>
      </c>
      <c r="N17" s="35">
        <f t="shared" si="2"/>
        <v>69.77502786382803</v>
      </c>
      <c r="O17" s="35">
        <f t="shared" si="2"/>
        <v>95.45142951668203</v>
      </c>
      <c r="P17" s="35">
        <f t="shared" si="2"/>
        <v>100</v>
      </c>
      <c r="Q17" s="35">
        <f aca="true" t="shared" si="3" ref="Q17:W17">Q4</f>
        <v>99.72976606166613</v>
      </c>
      <c r="R17" s="35">
        <f t="shared" si="3"/>
        <v>99.93439427200794</v>
      </c>
      <c r="S17" s="35">
        <f t="shared" si="3"/>
        <v>100.98482292431481</v>
      </c>
      <c r="T17" s="35">
        <f t="shared" si="3"/>
        <v>104.71413749613066</v>
      </c>
      <c r="U17" s="35">
        <f t="shared" si="3"/>
        <v>109.47047006047704</v>
      </c>
      <c r="V17" s="35">
        <f t="shared" si="3"/>
        <v>113.96441658242757</v>
      </c>
      <c r="W17" s="35">
        <f t="shared" si="3"/>
        <v>116.99664881360876</v>
      </c>
      <c r="X17" s="72">
        <f t="shared" si="0"/>
        <v>2.6606833274033903</v>
      </c>
      <c r="Y17" s="72">
        <f t="shared" si="1"/>
        <v>183.7891448486306</v>
      </c>
    </row>
    <row r="18" spans="1:25" ht="15.75">
      <c r="A18" s="79" t="s">
        <v>127</v>
      </c>
      <c r="B18" s="35">
        <f>B16-B17</f>
        <v>68.69586922925197</v>
      </c>
      <c r="C18" s="84">
        <f>(C16*$B$16-C17*$B$17)/$B$18</f>
        <v>17.180176010373884</v>
      </c>
      <c r="D18" s="84">
        <f aca="true" t="shared" si="4" ref="D18:N18">(D16*$B$16-D17*$B$17)/$B$18</f>
        <v>18.733538229370136</v>
      </c>
      <c r="E18" s="84">
        <f t="shared" si="4"/>
        <v>21.207141716100203</v>
      </c>
      <c r="F18" s="84">
        <f t="shared" si="4"/>
        <v>22.521077796657522</v>
      </c>
      <c r="G18" s="35">
        <f t="shared" si="4"/>
        <v>30.297631089471096</v>
      </c>
      <c r="H18" s="35">
        <f t="shared" si="4"/>
        <v>33.40071874159952</v>
      </c>
      <c r="I18" s="35">
        <f t="shared" si="4"/>
        <v>36.888179863278076</v>
      </c>
      <c r="J18" s="35">
        <f t="shared" si="4"/>
        <v>37.46413414220211</v>
      </c>
      <c r="K18" s="35">
        <f t="shared" si="4"/>
        <v>42.829893467130745</v>
      </c>
      <c r="L18" s="35">
        <f t="shared" si="4"/>
        <v>51.731484527644994</v>
      </c>
      <c r="M18" s="35">
        <f t="shared" si="4"/>
        <v>56.99990177467063</v>
      </c>
      <c r="N18" s="35">
        <f t="shared" si="4"/>
        <v>64.60953620409636</v>
      </c>
      <c r="O18" s="35">
        <f aca="true" t="shared" si="5" ref="O18:U18">(O16*$B$16-O17*$B$17)/$B$18</f>
        <v>81.29420993921161</v>
      </c>
      <c r="P18" s="35">
        <f t="shared" si="5"/>
        <v>100</v>
      </c>
      <c r="Q18" s="35">
        <f t="shared" si="5"/>
        <v>102.17434287557182</v>
      </c>
      <c r="R18" s="35">
        <f t="shared" si="5"/>
        <v>101.38433845111233</v>
      </c>
      <c r="S18" s="35">
        <f t="shared" si="5"/>
        <v>103.00364582486357</v>
      </c>
      <c r="T18" s="35">
        <f t="shared" si="5"/>
        <v>104.6517958753249</v>
      </c>
      <c r="U18" s="35">
        <f t="shared" si="5"/>
        <v>106.67609945051706</v>
      </c>
      <c r="V18" s="35">
        <f>(V16*$B$16-V17*$B$17)/$B$18</f>
        <v>108.95036836346435</v>
      </c>
      <c r="W18" s="35">
        <f>(W16*$B$16-W17*$B$17)/$B$18</f>
        <v>108.70407173825404</v>
      </c>
      <c r="X18" s="72">
        <f t="shared" si="0"/>
        <v>-0.2260631413274865</v>
      </c>
      <c r="Y18" s="72">
        <f t="shared" si="1"/>
        <v>153.80420761886228</v>
      </c>
    </row>
    <row r="19" spans="1:25" ht="15.75">
      <c r="A19" s="48"/>
      <c r="B19" s="49"/>
      <c r="C19" s="85"/>
      <c r="D19" s="85"/>
      <c r="E19" s="85"/>
      <c r="F19" s="85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72"/>
      <c r="Y19" s="73"/>
    </row>
    <row r="20" spans="24:25" ht="15.75">
      <c r="X20" s="75"/>
      <c r="Y20" s="71"/>
    </row>
    <row r="21" spans="2:25" ht="15.75">
      <c r="B21" s="38"/>
      <c r="C21" s="87"/>
      <c r="D21" s="87"/>
      <c r="E21" s="87"/>
      <c r="F21" s="8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76"/>
      <c r="Y21" s="70"/>
    </row>
    <row r="22" spans="2:25" ht="15.75">
      <c r="B22" s="38"/>
      <c r="C22" s="87"/>
      <c r="D22" s="87"/>
      <c r="E22" s="87"/>
      <c r="F22" s="8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73"/>
      <c r="Y22" s="37"/>
    </row>
    <row r="23" spans="2:25" ht="15.75">
      <c r="B23" s="38"/>
      <c r="C23" s="87"/>
      <c r="D23" s="87"/>
      <c r="E23" s="87"/>
      <c r="F23" s="8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73"/>
      <c r="Y23" s="37"/>
    </row>
    <row r="24" spans="2:25" ht="15.75">
      <c r="B24" s="38"/>
      <c r="C24" s="87"/>
      <c r="D24" s="87"/>
      <c r="E24" s="87"/>
      <c r="F24" s="8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72"/>
      <c r="Y24" s="35"/>
    </row>
    <row r="25" spans="2:25" ht="15.75">
      <c r="B25" s="38"/>
      <c r="C25" s="87"/>
      <c r="D25" s="87"/>
      <c r="E25" s="87"/>
      <c r="F25" s="8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73"/>
      <c r="Y25" s="37"/>
    </row>
    <row r="26" spans="2:25" ht="15.75">
      <c r="B26" s="38"/>
      <c r="C26" s="87"/>
      <c r="D26" s="87"/>
      <c r="E26" s="87"/>
      <c r="F26" s="8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72"/>
      <c r="Y26" s="35"/>
    </row>
    <row r="27" spans="2:25" ht="15.75">
      <c r="B27" s="38"/>
      <c r="C27" s="87"/>
      <c r="D27" s="87"/>
      <c r="E27" s="87"/>
      <c r="F27" s="8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72"/>
      <c r="Y27" s="55"/>
    </row>
    <row r="28" spans="2:25" ht="15.75">
      <c r="B28" s="38"/>
      <c r="C28" s="87"/>
      <c r="D28" s="87"/>
      <c r="E28" s="87"/>
      <c r="F28" s="8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73"/>
      <c r="Y28" s="37"/>
    </row>
    <row r="29" spans="2:25" ht="15.75">
      <c r="B29" s="38"/>
      <c r="C29" s="87"/>
      <c r="D29" s="87"/>
      <c r="E29" s="87"/>
      <c r="F29" s="8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73"/>
      <c r="Y29" s="37"/>
    </row>
    <row r="30" spans="2:25" ht="15.75">
      <c r="B30" s="38"/>
      <c r="C30" s="87"/>
      <c r="D30" s="87"/>
      <c r="E30" s="87"/>
      <c r="F30" s="8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73"/>
      <c r="Y30" s="37"/>
    </row>
    <row r="31" spans="2:25" ht="15.75">
      <c r="B31" s="38"/>
      <c r="C31" s="87"/>
      <c r="D31" s="87"/>
      <c r="E31" s="87"/>
      <c r="F31" s="8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73"/>
      <c r="Y31" s="37"/>
    </row>
    <row r="32" spans="2:25" ht="15.75">
      <c r="B32" s="38"/>
      <c r="C32" s="87"/>
      <c r="D32" s="87"/>
      <c r="E32" s="87"/>
      <c r="F32" s="8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73"/>
      <c r="Y32" s="37"/>
    </row>
    <row r="33" spans="2:25" ht="15.75">
      <c r="B33" s="38"/>
      <c r="C33" s="87"/>
      <c r="D33" s="87"/>
      <c r="E33" s="87"/>
      <c r="F33" s="8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72"/>
      <c r="Y33" s="35"/>
    </row>
    <row r="34" spans="2:25" ht="15.75">
      <c r="B34" s="38"/>
      <c r="C34" s="87"/>
      <c r="D34" s="87"/>
      <c r="E34" s="87"/>
      <c r="F34" s="8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73"/>
      <c r="Y34" s="37"/>
    </row>
    <row r="35" spans="2:25" ht="15.75">
      <c r="B35" s="38"/>
      <c r="C35" s="87"/>
      <c r="D35" s="87"/>
      <c r="E35" s="87"/>
      <c r="F35" s="8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73"/>
      <c r="Y35" s="37"/>
    </row>
    <row r="36" spans="2:25" ht="15.75">
      <c r="B36" s="38"/>
      <c r="C36" s="87"/>
      <c r="D36" s="87"/>
      <c r="E36" s="87"/>
      <c r="F36" s="8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72"/>
      <c r="Y36" s="35"/>
    </row>
    <row r="37" spans="2:25" ht="15.75">
      <c r="B37" s="38"/>
      <c r="C37" s="87"/>
      <c r="D37" s="87"/>
      <c r="E37" s="87"/>
      <c r="F37" s="8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72"/>
      <c r="Y37" s="35"/>
    </row>
    <row r="38" spans="2:25" ht="15.75">
      <c r="B38" s="38"/>
      <c r="C38" s="87"/>
      <c r="D38" s="87"/>
      <c r="E38" s="87"/>
      <c r="F38" s="8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73"/>
      <c r="Y38" s="37"/>
    </row>
    <row r="39" spans="2:25" ht="15.75">
      <c r="B39" s="38"/>
      <c r="C39" s="87"/>
      <c r="D39" s="87"/>
      <c r="E39" s="87"/>
      <c r="F39" s="8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72"/>
      <c r="Y39" s="35"/>
    </row>
    <row r="40" spans="2:25" ht="15.75">
      <c r="B40" s="38"/>
      <c r="C40" s="87"/>
      <c r="D40" s="87"/>
      <c r="E40" s="87"/>
      <c r="F40" s="8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73"/>
      <c r="Y40" s="37"/>
    </row>
    <row r="41" spans="2:25" ht="15.75">
      <c r="B41" s="38"/>
      <c r="C41" s="87"/>
      <c r="D41" s="87"/>
      <c r="E41" s="87"/>
      <c r="F41" s="8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72"/>
      <c r="Y41" s="35"/>
    </row>
    <row r="42" spans="2:25" ht="15.75">
      <c r="B42" s="38"/>
      <c r="C42" s="87"/>
      <c r="D42" s="87"/>
      <c r="E42" s="87"/>
      <c r="F42" s="8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73"/>
      <c r="Y42" s="37"/>
    </row>
    <row r="43" spans="2:23" ht="15.75">
      <c r="B43" s="38"/>
      <c r="C43" s="87"/>
      <c r="D43" s="87"/>
      <c r="E43" s="87"/>
      <c r="F43" s="8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2:23" ht="15.75">
      <c r="B44" s="38"/>
      <c r="C44" s="87"/>
      <c r="D44" s="87"/>
      <c r="E44" s="87"/>
      <c r="F44" s="8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</sheetData>
  <sheetProtection/>
  <mergeCells count="3">
    <mergeCell ref="B2:B3"/>
    <mergeCell ref="X2:X3"/>
    <mergeCell ref="Y2:Y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14" sqref="G14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184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183</v>
      </c>
    </row>
    <row r="4" spans="1:3" s="25" customFormat="1" ht="12.75">
      <c r="A4" s="51"/>
      <c r="B4" s="56"/>
      <c r="C4" s="52"/>
    </row>
    <row r="6" spans="2:6" ht="12.75">
      <c r="B6" s="26"/>
      <c r="C6" s="28"/>
      <c r="E6" s="28"/>
      <c r="F6" s="59"/>
    </row>
    <row r="7" spans="1:6" ht="12.75">
      <c r="A7" s="5">
        <v>2020</v>
      </c>
      <c r="B7" s="26" t="s">
        <v>144</v>
      </c>
      <c r="C7" s="28">
        <v>1.8390948702750762</v>
      </c>
      <c r="E7" s="28"/>
      <c r="F7" s="59"/>
    </row>
    <row r="8" spans="2:6" ht="12.75">
      <c r="B8" s="26" t="s">
        <v>129</v>
      </c>
      <c r="C8" s="28">
        <v>11.65006497633729</v>
      </c>
      <c r="E8" s="28"/>
      <c r="F8" s="59"/>
    </row>
    <row r="9" spans="2:6" ht="12.75">
      <c r="B9" s="26" t="s">
        <v>132</v>
      </c>
      <c r="C9" s="28">
        <v>19.55400967538523</v>
      </c>
      <c r="E9" s="28"/>
      <c r="F9" s="59"/>
    </row>
    <row r="10" spans="2:6" ht="12.75">
      <c r="B10" s="26" t="s">
        <v>136</v>
      </c>
      <c r="C10" s="28">
        <v>15.269688813210934</v>
      </c>
      <c r="E10" s="28"/>
      <c r="F10" s="59"/>
    </row>
    <row r="11" spans="2:6" ht="12.75">
      <c r="B11" s="26" t="s">
        <v>137</v>
      </c>
      <c r="C11" s="28">
        <v>13.53378206565607</v>
      </c>
      <c r="E11" s="28"/>
      <c r="F11" s="59"/>
    </row>
    <row r="12" spans="2:6" ht="12.75">
      <c r="B12" s="26" t="s">
        <v>138</v>
      </c>
      <c r="C12" s="28">
        <v>29.443563724891874</v>
      </c>
      <c r="E12" s="28"/>
      <c r="F12" s="59"/>
    </row>
    <row r="13" spans="2:6" ht="12.75">
      <c r="B13" s="26" t="s">
        <v>139</v>
      </c>
      <c r="C13" s="28">
        <v>16.650718319522355</v>
      </c>
      <c r="E13" s="28"/>
      <c r="F13" s="59"/>
    </row>
    <row r="14" spans="2:6" ht="12.75">
      <c r="B14" s="26" t="s">
        <v>140</v>
      </c>
      <c r="C14" s="28">
        <v>1.4090893529554904</v>
      </c>
      <c r="E14" s="28"/>
      <c r="F14" s="59"/>
    </row>
    <row r="15" spans="2:6" ht="12.75">
      <c r="B15" s="26" t="s">
        <v>141</v>
      </c>
      <c r="C15" s="28">
        <v>-0.4719925273234935</v>
      </c>
      <c r="E15" s="28"/>
      <c r="F15" s="59"/>
    </row>
    <row r="16" spans="2:6" ht="12.75">
      <c r="B16" s="26" t="s">
        <v>142</v>
      </c>
      <c r="C16" s="28">
        <v>1.4279386365206648</v>
      </c>
      <c r="E16" s="28"/>
      <c r="F16" s="59"/>
    </row>
    <row r="17" spans="2:6" ht="12.75">
      <c r="B17" s="26" t="s">
        <v>143</v>
      </c>
      <c r="C17" s="28">
        <v>2.2463641497407707</v>
      </c>
      <c r="E17" s="28"/>
      <c r="F17" s="59"/>
    </row>
    <row r="18" spans="2:6" ht="12.75">
      <c r="B18" s="26" t="s">
        <v>124</v>
      </c>
      <c r="C18" s="28">
        <v>2.7510322214820064</v>
      </c>
      <c r="E18" s="28"/>
      <c r="F18" s="59"/>
    </row>
    <row r="19" spans="2:6" ht="12.75">
      <c r="B19" s="26"/>
      <c r="C19" s="28"/>
      <c r="E19" s="28"/>
      <c r="F19" s="59"/>
    </row>
    <row r="20" spans="1:3" ht="12.75">
      <c r="A20" s="5">
        <v>2021</v>
      </c>
      <c r="B20" s="26" t="s">
        <v>187</v>
      </c>
      <c r="C20" s="28">
        <v>2.760665875572627</v>
      </c>
    </row>
    <row r="21" spans="2:3" ht="12.75">
      <c r="B21" s="26" t="s">
        <v>129</v>
      </c>
      <c r="C21" s="8">
        <v>0.7057713797594403</v>
      </c>
    </row>
    <row r="22" ht="12.75">
      <c r="B22" s="26"/>
    </row>
    <row r="23" ht="11.25">
      <c r="B23" s="9"/>
    </row>
    <row r="24" spans="1:4" ht="11.25">
      <c r="A24" s="5" t="s">
        <v>186</v>
      </c>
      <c r="C24" s="8">
        <f>AVERAGE(C7:C18)</f>
        <v>9.608612856554522</v>
      </c>
      <c r="D24" s="59"/>
    </row>
    <row r="25" spans="1:3" ht="11.25">
      <c r="A25" s="5" t="s">
        <v>190</v>
      </c>
      <c r="C25" s="8">
        <f>AVERAGE(C20:C21)</f>
        <v>1.7332186276660337</v>
      </c>
    </row>
    <row r="26" ht="11.25">
      <c r="C26" s="90"/>
    </row>
    <row r="27" ht="11.25">
      <c r="C27" s="90"/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&amp;CPage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88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89" t="s">
        <v>172</v>
      </c>
      <c r="DX2" s="89" t="s">
        <v>173</v>
      </c>
    </row>
    <row r="3" spans="2:128" s="31" customFormat="1" ht="22.5" customHeight="1">
      <c r="B3" s="88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89"/>
      <c r="DX3" s="89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Preferred Customer</cp:lastModifiedBy>
  <cp:lastPrinted>2020-12-07T13:04:58Z</cp:lastPrinted>
  <dcterms:created xsi:type="dcterms:W3CDTF">2012-12-18T14:30:56Z</dcterms:created>
  <dcterms:modified xsi:type="dcterms:W3CDTF">2021-02-22T13:35:21Z</dcterms:modified>
  <cp:category/>
  <cp:version/>
  <cp:contentType/>
  <cp:contentStatus/>
</cp:coreProperties>
</file>